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ZAŁĄCZNIKI 9A 9B 9C" sheetId="2" r:id="rId1"/>
  </sheets>
  <calcPr calcId="145621"/>
</workbook>
</file>

<file path=xl/calcChain.xml><?xml version="1.0" encoding="utf-8"?>
<calcChain xmlns="http://schemas.openxmlformats.org/spreadsheetml/2006/main">
  <c r="F53" i="2" l="1"/>
  <c r="G53" i="2"/>
  <c r="F26" i="2"/>
  <c r="G26" i="2"/>
  <c r="F62" i="2"/>
  <c r="G62" i="2"/>
  <c r="E62" i="2"/>
  <c r="D62" i="2"/>
  <c r="F27" i="2" l="1"/>
  <c r="F54" i="2"/>
  <c r="E22" i="2"/>
  <c r="E21" i="2"/>
  <c r="D21" i="2"/>
  <c r="D20" i="2"/>
  <c r="E18" i="2"/>
  <c r="D16" i="2"/>
  <c r="E13" i="2"/>
  <c r="E52" i="2"/>
  <c r="E50" i="2"/>
  <c r="E48" i="2"/>
  <c r="E47" i="2"/>
  <c r="E46" i="2"/>
  <c r="D42" i="2"/>
  <c r="D53" i="2" s="1"/>
  <c r="E41" i="2"/>
  <c r="E40" i="2"/>
  <c r="E36" i="2"/>
  <c r="E26" i="2" l="1"/>
  <c r="E53" i="2"/>
  <c r="D54" i="2" s="1"/>
  <c r="D26" i="2"/>
  <c r="D27" i="2" s="1"/>
  <c r="F63" i="2"/>
  <c r="G65" i="2" s="1"/>
  <c r="D63" i="2" l="1"/>
</calcChain>
</file>

<file path=xl/sharedStrings.xml><?xml version="1.0" encoding="utf-8"?>
<sst xmlns="http://schemas.openxmlformats.org/spreadsheetml/2006/main" count="163" uniqueCount="119">
  <si>
    <t>610/15</t>
  </si>
  <si>
    <t>ul. Wiśniowa 6</t>
  </si>
  <si>
    <t>ul. Wiśniowa 8</t>
  </si>
  <si>
    <t>ul. Młyńska 7</t>
  </si>
  <si>
    <t>ul. Młyńska 5</t>
  </si>
  <si>
    <t>167/2</t>
  </si>
  <si>
    <t>ul. Młyńska 3</t>
  </si>
  <si>
    <t>ul. Młyńska bn</t>
  </si>
  <si>
    <t>1</t>
  </si>
  <si>
    <t>2</t>
  </si>
  <si>
    <t>615</t>
  </si>
  <si>
    <t>3</t>
  </si>
  <si>
    <t>614</t>
  </si>
  <si>
    <t>4</t>
  </si>
  <si>
    <t>161</t>
  </si>
  <si>
    <t>5</t>
  </si>
  <si>
    <t>166</t>
  </si>
  <si>
    <t>6</t>
  </si>
  <si>
    <t>7</t>
  </si>
  <si>
    <t>171</t>
  </si>
  <si>
    <t>10</t>
  </si>
  <si>
    <t>261/1</t>
  </si>
  <si>
    <t>ul. Rzemieślnicza 2</t>
  </si>
  <si>
    <t>11</t>
  </si>
  <si>
    <t>290/1</t>
  </si>
  <si>
    <t>ul. Parkowa 1</t>
  </si>
  <si>
    <t>12</t>
  </si>
  <si>
    <t>277/9</t>
  </si>
  <si>
    <t>ul. Parkowa 2</t>
  </si>
  <si>
    <t>13</t>
  </si>
  <si>
    <t>277/8</t>
  </si>
  <si>
    <t>ul. Parkowa bn</t>
  </si>
  <si>
    <t>18</t>
  </si>
  <si>
    <t>672</t>
  </si>
  <si>
    <t>ul. Parkowa 8a</t>
  </si>
  <si>
    <t>19</t>
  </si>
  <si>
    <t>671</t>
  </si>
  <si>
    <t>ul. Parkowa 8b</t>
  </si>
  <si>
    <t>20</t>
  </si>
  <si>
    <t>272/2</t>
  </si>
  <si>
    <t>ul. Parkowa 10</t>
  </si>
  <si>
    <t>270/3</t>
  </si>
  <si>
    <t>ul. Leśna 4</t>
  </si>
  <si>
    <t>301/1</t>
  </si>
  <si>
    <t>ul. Leśna 8</t>
  </si>
  <si>
    <t>383/2</t>
  </si>
  <si>
    <t>ul. Leśna 2</t>
  </si>
  <si>
    <t>383/5</t>
  </si>
  <si>
    <t>ul. Leśna bn</t>
  </si>
  <si>
    <t>383/4</t>
  </si>
  <si>
    <t>ul. Leśna 2c</t>
  </si>
  <si>
    <t>264/4</t>
  </si>
  <si>
    <t>ul. Leśna 5</t>
  </si>
  <si>
    <t>264/3</t>
  </si>
  <si>
    <t>ul. Leśna 5a</t>
  </si>
  <si>
    <t>381/1</t>
  </si>
  <si>
    <t>ul. Leśna 3a</t>
  </si>
  <si>
    <t>381/2</t>
  </si>
  <si>
    <t>ul. Leśna 3</t>
  </si>
  <si>
    <t>380/6</t>
  </si>
  <si>
    <t>ul. Leśna 1</t>
  </si>
  <si>
    <t>380/3</t>
  </si>
  <si>
    <t>ul. Leśna/Sycowska 14</t>
  </si>
  <si>
    <t>378/2</t>
  </si>
  <si>
    <t>342/5</t>
  </si>
  <si>
    <t>ul. Korfantego 8</t>
  </si>
  <si>
    <t xml:space="preserve">ul. Badury 6  </t>
  </si>
  <si>
    <t>362/1</t>
  </si>
  <si>
    <t xml:space="preserve">ul. Korfantego 1a </t>
  </si>
  <si>
    <t>371/3</t>
  </si>
  <si>
    <t>ul. Sycowska 1a</t>
  </si>
  <si>
    <t>ul. Korfantego 1</t>
  </si>
  <si>
    <t>ul. Badury 11</t>
  </si>
  <si>
    <t>ul. Stokrotek 5</t>
  </si>
  <si>
    <t>446/1</t>
  </si>
  <si>
    <t>ul. Rybacka 3A</t>
  </si>
  <si>
    <t>ul. Rybacka 3</t>
  </si>
  <si>
    <t>667/1</t>
  </si>
  <si>
    <t>ul. Szkolna 3 m 3</t>
  </si>
  <si>
    <t>331/3</t>
  </si>
  <si>
    <t>ul. Milicka 2 m 1</t>
  </si>
  <si>
    <t>ul. Rynek 4</t>
  </si>
  <si>
    <t>8</t>
  </si>
  <si>
    <t>9</t>
  </si>
  <si>
    <t>14</t>
  </si>
  <si>
    <t>15</t>
  </si>
  <si>
    <t>16</t>
  </si>
  <si>
    <t>17</t>
  </si>
  <si>
    <t>21</t>
  </si>
  <si>
    <t>Lp.</t>
  </si>
  <si>
    <t>Nr działki</t>
  </si>
  <si>
    <t>Adres</t>
  </si>
  <si>
    <t>liczba studzienek</t>
  </si>
  <si>
    <t>dł. Przyłącza</t>
  </si>
  <si>
    <t>127/4, 127/2, 124, 126/1, 126/2, 150, 149</t>
  </si>
  <si>
    <t>ul. Spacerowa</t>
  </si>
  <si>
    <t>ul. Michała Drzymały 1</t>
  </si>
  <si>
    <t>ul. Michała Drzymały 3</t>
  </si>
  <si>
    <t>ul. Rzemieślnicza 3</t>
  </si>
  <si>
    <t>ul. Milicka 2 m 2</t>
  </si>
  <si>
    <t>Jodłowa 3</t>
  </si>
  <si>
    <t>308/6</t>
  </si>
  <si>
    <t>razem</t>
  </si>
  <si>
    <t>w drodze [m]</t>
  </si>
  <si>
    <t>na działce [m]</t>
  </si>
  <si>
    <t>w drodze [szt]</t>
  </si>
  <si>
    <t>na działce [szt]</t>
  </si>
  <si>
    <t>w tym</t>
  </si>
  <si>
    <t>śr. 400</t>
  </si>
  <si>
    <t>śr.1000</t>
  </si>
  <si>
    <t xml:space="preserve">pompownia </t>
  </si>
  <si>
    <t>1 szt</t>
  </si>
  <si>
    <t>ZAKRES 1</t>
  </si>
  <si>
    <t>ZAKRES 2</t>
  </si>
  <si>
    <t>RAZEM</t>
  </si>
  <si>
    <t>ZAKRES 3</t>
  </si>
  <si>
    <t>ZAŁĄCZNIK NR 9A DO SIWZ</t>
  </si>
  <si>
    <t>ZAŁĄCZNIK NR 9B DO SIWZ</t>
  </si>
  <si>
    <t>ZAŁĄCZNIK NR 9C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</si>
</sst>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 applyFill="1"/>
    <xf numFmtId="0" fontId="6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/>
    </xf>
    <xf numFmtId="0" fontId="5" fillId="0" borderId="1" xfId="3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5" fillId="0" borderId="1" xfId="3" applyFont="1" applyFill="1" applyBorder="1" applyAlignment="1">
      <alignment wrapText="1"/>
    </xf>
    <xf numFmtId="0" fontId="5" fillId="0" borderId="1" xfId="3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49" fontId="5" fillId="0" borderId="0" xfId="3" applyNumberFormat="1" applyFont="1" applyFill="1" applyBorder="1"/>
    <xf numFmtId="49" fontId="5" fillId="0" borderId="0" xfId="3" applyNumberFormat="1" applyFont="1" applyFill="1" applyBorder="1" applyAlignment="1">
      <alignment horizontal="center"/>
    </xf>
    <xf numFmtId="0" fontId="5" fillId="0" borderId="0" xfId="3" applyFont="1" applyFill="1" applyBorder="1"/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4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4">
    <cellStyle name="Dziesiętny 2" xfId="2"/>
    <cellStyle name="Normalny" xfId="0" builtinId="0"/>
    <cellStyle name="Normalny 2" xfId="3"/>
    <cellStyle name="Normalny 3" xfId="1"/>
  </cellStyles>
  <dxfs count="0"/>
  <tableStyles count="0" defaultTableStyle="TableStyleMedium2" defaultPivotStyle="PivotStyleLight16"/>
  <colors>
    <mruColors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topLeftCell="A22" zoomScale="150" zoomScaleNormal="150" workbookViewId="0">
      <selection activeCell="J39" sqref="J39"/>
    </sheetView>
  </sheetViews>
  <sheetFormatPr defaultRowHeight="12" x14ac:dyDescent="0.2"/>
  <cols>
    <col min="1" max="1" width="3.140625" style="1" customWidth="1"/>
    <col min="2" max="2" width="17.28515625" style="10" customWidth="1"/>
    <col min="3" max="3" width="18.85546875" style="1" customWidth="1"/>
    <col min="4" max="4" width="5.85546875" style="11" customWidth="1"/>
    <col min="5" max="5" width="5.5703125" style="11" customWidth="1"/>
    <col min="6" max="6" width="6.7109375" style="1" bestFit="1" customWidth="1"/>
    <col min="7" max="7" width="6.28515625" style="1" customWidth="1"/>
    <col min="8" max="16384" width="9.140625" style="1"/>
  </cols>
  <sheetData>
    <row r="1" spans="1:7" x14ac:dyDescent="0.2">
      <c r="A1" s="26" t="s">
        <v>116</v>
      </c>
      <c r="B1" s="26"/>
      <c r="C1" s="26"/>
      <c r="D1" s="26"/>
      <c r="E1" s="26"/>
      <c r="F1" s="26"/>
      <c r="G1" s="26"/>
    </row>
    <row r="2" spans="1:7" x14ac:dyDescent="0.2">
      <c r="A2" s="25" t="s">
        <v>112</v>
      </c>
      <c r="B2" s="25"/>
      <c r="C2" s="25"/>
      <c r="D2" s="25"/>
      <c r="E2" s="25"/>
      <c r="F2" s="25"/>
      <c r="G2" s="25"/>
    </row>
    <row r="3" spans="1:7" x14ac:dyDescent="0.2">
      <c r="A3" s="19" t="s">
        <v>89</v>
      </c>
      <c r="B3" s="19" t="s">
        <v>90</v>
      </c>
      <c r="C3" s="20" t="s">
        <v>91</v>
      </c>
      <c r="D3" s="21" t="s">
        <v>93</v>
      </c>
      <c r="E3" s="21"/>
      <c r="F3" s="21" t="s">
        <v>92</v>
      </c>
      <c r="G3" s="21"/>
    </row>
    <row r="4" spans="1:7" ht="36" x14ac:dyDescent="0.2">
      <c r="A4" s="19"/>
      <c r="B4" s="19"/>
      <c r="C4" s="20"/>
      <c r="D4" s="2" t="s">
        <v>103</v>
      </c>
      <c r="E4" s="15" t="s">
        <v>104</v>
      </c>
      <c r="F4" s="15" t="s">
        <v>105</v>
      </c>
      <c r="G4" s="15" t="s">
        <v>106</v>
      </c>
    </row>
    <row r="5" spans="1:7" x14ac:dyDescent="0.2">
      <c r="A5" s="3" t="s">
        <v>8</v>
      </c>
      <c r="B5" s="3" t="s">
        <v>0</v>
      </c>
      <c r="C5" s="4" t="s">
        <v>96</v>
      </c>
      <c r="D5" s="5">
        <v>0</v>
      </c>
      <c r="E5" s="5">
        <v>4.25</v>
      </c>
      <c r="F5" s="5">
        <v>0</v>
      </c>
      <c r="G5" s="5">
        <v>1</v>
      </c>
    </row>
    <row r="6" spans="1:7" x14ac:dyDescent="0.2">
      <c r="A6" s="3" t="s">
        <v>9</v>
      </c>
      <c r="B6" s="3" t="s">
        <v>0</v>
      </c>
      <c r="C6" s="4" t="s">
        <v>97</v>
      </c>
      <c r="D6" s="5">
        <v>0</v>
      </c>
      <c r="E6" s="5">
        <v>3.8</v>
      </c>
      <c r="F6" s="5">
        <v>0</v>
      </c>
      <c r="G6" s="5">
        <v>1</v>
      </c>
    </row>
    <row r="7" spans="1:7" x14ac:dyDescent="0.2">
      <c r="A7" s="3" t="s">
        <v>11</v>
      </c>
      <c r="B7" s="3" t="s">
        <v>10</v>
      </c>
      <c r="C7" s="4" t="s">
        <v>1</v>
      </c>
      <c r="D7" s="5">
        <v>0</v>
      </c>
      <c r="E7" s="5">
        <v>17.55</v>
      </c>
      <c r="F7" s="5">
        <v>0</v>
      </c>
      <c r="G7" s="5">
        <v>2</v>
      </c>
    </row>
    <row r="8" spans="1:7" x14ac:dyDescent="0.2">
      <c r="A8" s="3" t="s">
        <v>13</v>
      </c>
      <c r="B8" s="3" t="s">
        <v>12</v>
      </c>
      <c r="C8" s="4" t="s">
        <v>2</v>
      </c>
      <c r="D8" s="5">
        <v>2.82</v>
      </c>
      <c r="E8" s="5">
        <v>18.27</v>
      </c>
      <c r="F8" s="5">
        <v>0</v>
      </c>
      <c r="G8" s="5">
        <v>3</v>
      </c>
    </row>
    <row r="9" spans="1:7" x14ac:dyDescent="0.2">
      <c r="A9" s="3" t="s">
        <v>15</v>
      </c>
      <c r="B9" s="3" t="s">
        <v>14</v>
      </c>
      <c r="C9" s="4" t="s">
        <v>3</v>
      </c>
      <c r="D9" s="5">
        <v>0</v>
      </c>
      <c r="E9" s="5">
        <v>7.29</v>
      </c>
      <c r="F9" s="5">
        <v>0</v>
      </c>
      <c r="G9" s="5">
        <v>1</v>
      </c>
    </row>
    <row r="10" spans="1:7" ht="12" customHeight="1" x14ac:dyDescent="0.2">
      <c r="A10" s="3" t="s">
        <v>17</v>
      </c>
      <c r="B10" s="3" t="s">
        <v>16</v>
      </c>
      <c r="C10" s="4" t="s">
        <v>4</v>
      </c>
      <c r="D10" s="5">
        <v>2.17</v>
      </c>
      <c r="E10" s="5">
        <v>24.83</v>
      </c>
      <c r="F10" s="5">
        <v>1</v>
      </c>
      <c r="G10" s="5">
        <v>2</v>
      </c>
    </row>
    <row r="11" spans="1:7" x14ac:dyDescent="0.2">
      <c r="A11" s="3" t="s">
        <v>18</v>
      </c>
      <c r="B11" s="3" t="s">
        <v>5</v>
      </c>
      <c r="C11" s="4" t="s">
        <v>6</v>
      </c>
      <c r="D11" s="5">
        <v>0</v>
      </c>
      <c r="E11" s="5">
        <v>36.65</v>
      </c>
      <c r="F11" s="5">
        <v>0</v>
      </c>
      <c r="G11" s="5">
        <v>2</v>
      </c>
    </row>
    <row r="12" spans="1:7" x14ac:dyDescent="0.2">
      <c r="A12" s="3" t="s">
        <v>82</v>
      </c>
      <c r="B12" s="3" t="s">
        <v>19</v>
      </c>
      <c r="C12" s="4" t="s">
        <v>7</v>
      </c>
      <c r="D12" s="5">
        <v>2.86</v>
      </c>
      <c r="E12" s="5">
        <v>7.64</v>
      </c>
      <c r="F12" s="5">
        <v>1</v>
      </c>
      <c r="G12" s="5">
        <v>0</v>
      </c>
    </row>
    <row r="13" spans="1:7" x14ac:dyDescent="0.2">
      <c r="A13" s="16">
        <v>9</v>
      </c>
      <c r="B13" s="16" t="s">
        <v>64</v>
      </c>
      <c r="C13" s="7" t="s">
        <v>65</v>
      </c>
      <c r="D13" s="5">
        <v>0</v>
      </c>
      <c r="E13" s="5">
        <f>1.9+25.25</f>
        <v>27.15</v>
      </c>
      <c r="F13" s="5">
        <v>0</v>
      </c>
      <c r="G13" s="5">
        <v>1</v>
      </c>
    </row>
    <row r="14" spans="1:7" x14ac:dyDescent="0.2">
      <c r="A14" s="3" t="s">
        <v>20</v>
      </c>
      <c r="B14" s="16">
        <v>625</v>
      </c>
      <c r="C14" s="4" t="s">
        <v>66</v>
      </c>
      <c r="D14" s="5">
        <v>0</v>
      </c>
      <c r="E14" s="5">
        <v>14.15</v>
      </c>
      <c r="F14" s="5">
        <v>0</v>
      </c>
      <c r="G14" s="5">
        <v>1</v>
      </c>
    </row>
    <row r="15" spans="1:7" x14ac:dyDescent="0.2">
      <c r="A15" s="3" t="s">
        <v>23</v>
      </c>
      <c r="B15" s="16" t="s">
        <v>67</v>
      </c>
      <c r="C15" s="4" t="s">
        <v>68</v>
      </c>
      <c r="D15" s="5">
        <v>0</v>
      </c>
      <c r="E15" s="5">
        <v>1.35</v>
      </c>
      <c r="F15" s="5">
        <v>0</v>
      </c>
      <c r="G15" s="5">
        <v>0</v>
      </c>
    </row>
    <row r="16" spans="1:7" x14ac:dyDescent="0.2">
      <c r="A16" s="3" t="s">
        <v>26</v>
      </c>
      <c r="B16" s="16" t="s">
        <v>69</v>
      </c>
      <c r="C16" s="4" t="s">
        <v>70</v>
      </c>
      <c r="D16" s="5">
        <f>8.65+12+2.2</f>
        <v>22.849999999999998</v>
      </c>
      <c r="E16" s="5">
        <v>0</v>
      </c>
      <c r="F16" s="5">
        <v>2</v>
      </c>
      <c r="G16" s="5">
        <v>0</v>
      </c>
    </row>
    <row r="17" spans="1:7" x14ac:dyDescent="0.2">
      <c r="A17" s="3" t="s">
        <v>29</v>
      </c>
      <c r="B17" s="16">
        <v>363</v>
      </c>
      <c r="C17" s="4" t="s">
        <v>71</v>
      </c>
      <c r="D17" s="5">
        <v>3.1</v>
      </c>
      <c r="E17" s="5">
        <v>11.19</v>
      </c>
      <c r="F17" s="5">
        <v>0</v>
      </c>
      <c r="G17" s="5">
        <v>1</v>
      </c>
    </row>
    <row r="18" spans="1:7" x14ac:dyDescent="0.2">
      <c r="A18" s="3" t="s">
        <v>84</v>
      </c>
      <c r="B18" s="16">
        <v>633</v>
      </c>
      <c r="C18" s="4" t="s">
        <v>72</v>
      </c>
      <c r="D18" s="5">
        <v>8.35</v>
      </c>
      <c r="E18" s="5">
        <f>1.12+15.65+2.7</f>
        <v>19.47</v>
      </c>
      <c r="F18" s="5">
        <v>0</v>
      </c>
      <c r="G18" s="5">
        <v>2</v>
      </c>
    </row>
    <row r="19" spans="1:7" x14ac:dyDescent="0.2">
      <c r="A19" s="3" t="s">
        <v>85</v>
      </c>
      <c r="B19" s="16">
        <v>647</v>
      </c>
      <c r="C19" s="4" t="s">
        <v>73</v>
      </c>
      <c r="D19" s="5">
        <v>6.25</v>
      </c>
      <c r="E19" s="5">
        <v>5.95</v>
      </c>
      <c r="F19" s="5">
        <v>0</v>
      </c>
      <c r="G19" s="5">
        <v>0</v>
      </c>
    </row>
    <row r="20" spans="1:7" ht="11.25" customHeight="1" x14ac:dyDescent="0.2">
      <c r="A20" s="3" t="s">
        <v>86</v>
      </c>
      <c r="B20" s="16" t="s">
        <v>74</v>
      </c>
      <c r="C20" s="4" t="s">
        <v>75</v>
      </c>
      <c r="D20" s="5">
        <f>8.7+0.3</f>
        <v>9</v>
      </c>
      <c r="E20" s="5">
        <v>26.3</v>
      </c>
      <c r="F20" s="5">
        <v>1</v>
      </c>
      <c r="G20" s="5">
        <v>1</v>
      </c>
    </row>
    <row r="21" spans="1:7" ht="12" customHeight="1" x14ac:dyDescent="0.2">
      <c r="A21" s="3" t="s">
        <v>87</v>
      </c>
      <c r="B21" s="16" t="s">
        <v>74</v>
      </c>
      <c r="C21" s="4" t="s">
        <v>76</v>
      </c>
      <c r="D21" s="5">
        <f>8.5+0.75</f>
        <v>9.25</v>
      </c>
      <c r="E21" s="5">
        <f>18.8+2.25</f>
        <v>21.05</v>
      </c>
      <c r="F21" s="5">
        <v>1</v>
      </c>
      <c r="G21" s="5">
        <v>1</v>
      </c>
    </row>
    <row r="22" spans="1:7" x14ac:dyDescent="0.2">
      <c r="A22" s="3" t="s">
        <v>32</v>
      </c>
      <c r="B22" s="16" t="s">
        <v>77</v>
      </c>
      <c r="C22" s="4" t="s">
        <v>78</v>
      </c>
      <c r="D22" s="5">
        <v>0</v>
      </c>
      <c r="E22" s="5">
        <f>19.15+11.75</f>
        <v>30.9</v>
      </c>
      <c r="F22" s="5">
        <v>0</v>
      </c>
      <c r="G22" s="5">
        <v>2</v>
      </c>
    </row>
    <row r="23" spans="1:7" x14ac:dyDescent="0.2">
      <c r="A23" s="3" t="s">
        <v>35</v>
      </c>
      <c r="B23" s="16" t="s">
        <v>79</v>
      </c>
      <c r="C23" s="4" t="s">
        <v>80</v>
      </c>
      <c r="D23" s="26">
        <v>0</v>
      </c>
      <c r="E23" s="5">
        <v>12.5</v>
      </c>
      <c r="F23" s="26">
        <v>0</v>
      </c>
      <c r="G23" s="26">
        <v>2</v>
      </c>
    </row>
    <row r="24" spans="1:7" x14ac:dyDescent="0.2">
      <c r="A24" s="3" t="s">
        <v>38</v>
      </c>
      <c r="B24" s="16" t="s">
        <v>79</v>
      </c>
      <c r="C24" s="4" t="s">
        <v>99</v>
      </c>
      <c r="D24" s="26"/>
      <c r="E24" s="5">
        <v>23.2</v>
      </c>
      <c r="F24" s="26"/>
      <c r="G24" s="26"/>
    </row>
    <row r="25" spans="1:7" x14ac:dyDescent="0.2">
      <c r="A25" s="3" t="s">
        <v>88</v>
      </c>
      <c r="B25" s="16">
        <v>351</v>
      </c>
      <c r="C25" s="4" t="s">
        <v>81</v>
      </c>
      <c r="D25" s="5">
        <v>0.8</v>
      </c>
      <c r="E25" s="5">
        <v>4.5999999999999996</v>
      </c>
      <c r="F25" s="5">
        <v>0</v>
      </c>
      <c r="G25" s="5">
        <v>1</v>
      </c>
    </row>
    <row r="26" spans="1:7" s="11" customFormat="1" x14ac:dyDescent="0.2">
      <c r="A26" s="12"/>
      <c r="B26" s="13"/>
      <c r="C26" s="23" t="s">
        <v>114</v>
      </c>
      <c r="D26" s="5">
        <f>SUM(D5:D25)</f>
        <v>67.45</v>
      </c>
      <c r="E26" s="5">
        <f t="shared" ref="E26:G26" si="0">SUM(E5:E25)</f>
        <v>318.09000000000003</v>
      </c>
      <c r="F26" s="5">
        <f t="shared" si="0"/>
        <v>6</v>
      </c>
      <c r="G26" s="5">
        <f t="shared" si="0"/>
        <v>24</v>
      </c>
    </row>
    <row r="27" spans="1:7" s="11" customFormat="1" x14ac:dyDescent="0.2">
      <c r="A27" s="12"/>
      <c r="B27" s="13"/>
      <c r="C27" s="23"/>
      <c r="D27" s="22">
        <f>D26+E26</f>
        <v>385.54</v>
      </c>
      <c r="E27" s="22"/>
      <c r="F27" s="22">
        <f>F26+G26</f>
        <v>30</v>
      </c>
      <c r="G27" s="22"/>
    </row>
    <row r="28" spans="1:7" s="11" customFormat="1" x14ac:dyDescent="0.2">
      <c r="A28" s="12"/>
      <c r="B28" s="13"/>
      <c r="C28" s="14"/>
    </row>
    <row r="29" spans="1:7" x14ac:dyDescent="0.2">
      <c r="A29" s="26" t="s">
        <v>117</v>
      </c>
      <c r="B29" s="26"/>
      <c r="C29" s="26"/>
      <c r="D29" s="26"/>
      <c r="E29" s="26"/>
      <c r="F29" s="26"/>
      <c r="G29" s="26"/>
    </row>
    <row r="30" spans="1:7" x14ac:dyDescent="0.2">
      <c r="A30" s="25" t="s">
        <v>113</v>
      </c>
      <c r="B30" s="25"/>
      <c r="C30" s="25"/>
      <c r="D30" s="25"/>
      <c r="E30" s="25"/>
      <c r="F30" s="25"/>
      <c r="G30" s="25"/>
    </row>
    <row r="31" spans="1:7" x14ac:dyDescent="0.2">
      <c r="A31" s="19" t="s">
        <v>89</v>
      </c>
      <c r="B31" s="19" t="s">
        <v>90</v>
      </c>
      <c r="C31" s="20" t="s">
        <v>91</v>
      </c>
      <c r="D31" s="21" t="s">
        <v>93</v>
      </c>
      <c r="E31" s="21"/>
      <c r="F31" s="21" t="s">
        <v>92</v>
      </c>
      <c r="G31" s="21"/>
    </row>
    <row r="32" spans="1:7" ht="36" x14ac:dyDescent="0.2">
      <c r="A32" s="19"/>
      <c r="B32" s="19"/>
      <c r="C32" s="20"/>
      <c r="D32" s="2" t="s">
        <v>103</v>
      </c>
      <c r="E32" s="15" t="s">
        <v>104</v>
      </c>
      <c r="F32" s="15" t="s">
        <v>105</v>
      </c>
      <c r="G32" s="15" t="s">
        <v>106</v>
      </c>
    </row>
    <row r="33" spans="1:7" x14ac:dyDescent="0.2">
      <c r="A33" s="3" t="s">
        <v>8</v>
      </c>
      <c r="B33" s="3" t="s">
        <v>21</v>
      </c>
      <c r="C33" s="4" t="s">
        <v>22</v>
      </c>
      <c r="D33" s="26">
        <v>2.7</v>
      </c>
      <c r="E33" s="17">
        <v>83.2</v>
      </c>
      <c r="F33" s="26">
        <v>1</v>
      </c>
      <c r="G33" s="26">
        <v>4</v>
      </c>
    </row>
    <row r="34" spans="1:7" x14ac:dyDescent="0.2">
      <c r="A34" s="3" t="s">
        <v>9</v>
      </c>
      <c r="B34" s="3" t="s">
        <v>21</v>
      </c>
      <c r="C34" s="4" t="s">
        <v>98</v>
      </c>
      <c r="D34" s="26"/>
      <c r="E34" s="17">
        <v>18.05</v>
      </c>
      <c r="F34" s="26"/>
      <c r="G34" s="26"/>
    </row>
    <row r="35" spans="1:7" x14ac:dyDescent="0.2">
      <c r="A35" s="3" t="s">
        <v>11</v>
      </c>
      <c r="B35" s="3" t="s">
        <v>24</v>
      </c>
      <c r="C35" s="4" t="s">
        <v>25</v>
      </c>
      <c r="D35" s="5">
        <v>0</v>
      </c>
      <c r="E35" s="5">
        <v>11.65</v>
      </c>
      <c r="F35" s="5">
        <v>0</v>
      </c>
      <c r="G35" s="5">
        <v>2</v>
      </c>
    </row>
    <row r="36" spans="1:7" x14ac:dyDescent="0.2">
      <c r="A36" s="3" t="s">
        <v>13</v>
      </c>
      <c r="B36" s="3" t="s">
        <v>27</v>
      </c>
      <c r="C36" s="4" t="s">
        <v>28</v>
      </c>
      <c r="D36" s="5">
        <v>0</v>
      </c>
      <c r="E36" s="5">
        <f>32.75+2.35</f>
        <v>35.1</v>
      </c>
      <c r="F36" s="5">
        <v>0</v>
      </c>
      <c r="G36" s="5">
        <v>2</v>
      </c>
    </row>
    <row r="37" spans="1:7" x14ac:dyDescent="0.2">
      <c r="A37" s="3" t="s">
        <v>15</v>
      </c>
      <c r="B37" s="3" t="s">
        <v>30</v>
      </c>
      <c r="C37" s="4" t="s">
        <v>31</v>
      </c>
      <c r="D37" s="5">
        <v>4.1500000000000004</v>
      </c>
      <c r="E37" s="5">
        <v>5.77</v>
      </c>
      <c r="F37" s="5">
        <v>0</v>
      </c>
      <c r="G37" s="5">
        <v>0</v>
      </c>
    </row>
    <row r="38" spans="1:7" x14ac:dyDescent="0.2">
      <c r="A38" s="3" t="s">
        <v>17</v>
      </c>
      <c r="B38" s="3" t="s">
        <v>33</v>
      </c>
      <c r="C38" s="4" t="s">
        <v>34</v>
      </c>
      <c r="D38" s="5">
        <v>0</v>
      </c>
      <c r="E38" s="5">
        <v>17.600000000000001</v>
      </c>
      <c r="F38" s="5">
        <v>1</v>
      </c>
      <c r="G38" s="5">
        <v>1</v>
      </c>
    </row>
    <row r="39" spans="1:7" x14ac:dyDescent="0.2">
      <c r="A39" s="3" t="s">
        <v>18</v>
      </c>
      <c r="B39" s="3" t="s">
        <v>36</v>
      </c>
      <c r="C39" s="4" t="s">
        <v>37</v>
      </c>
      <c r="D39" s="5">
        <v>2.2999999999999998</v>
      </c>
      <c r="E39" s="5">
        <v>43.55</v>
      </c>
      <c r="F39" s="5">
        <v>0</v>
      </c>
      <c r="G39" s="5">
        <v>2</v>
      </c>
    </row>
    <row r="40" spans="1:7" x14ac:dyDescent="0.2">
      <c r="A40" s="3" t="s">
        <v>82</v>
      </c>
      <c r="B40" s="3" t="s">
        <v>39</v>
      </c>
      <c r="C40" s="4" t="s">
        <v>40</v>
      </c>
      <c r="D40" s="5">
        <v>0</v>
      </c>
      <c r="E40" s="5">
        <f>28.8+1.6+1.2</f>
        <v>31.6</v>
      </c>
      <c r="F40" s="5">
        <v>0</v>
      </c>
      <c r="G40" s="5">
        <v>2</v>
      </c>
    </row>
    <row r="41" spans="1:7" x14ac:dyDescent="0.2">
      <c r="A41" s="3" t="s">
        <v>83</v>
      </c>
      <c r="B41" s="3" t="s">
        <v>41</v>
      </c>
      <c r="C41" s="4" t="s">
        <v>42</v>
      </c>
      <c r="D41" s="5">
        <v>0</v>
      </c>
      <c r="E41" s="5">
        <f>1.35+18.4</f>
        <v>19.75</v>
      </c>
      <c r="F41" s="5">
        <v>0</v>
      </c>
      <c r="G41" s="5">
        <v>2</v>
      </c>
    </row>
    <row r="42" spans="1:7" x14ac:dyDescent="0.2">
      <c r="A42" s="3" t="s">
        <v>20</v>
      </c>
      <c r="B42" s="3" t="s">
        <v>43</v>
      </c>
      <c r="C42" s="4" t="s">
        <v>44</v>
      </c>
      <c r="D42" s="5">
        <f>15.65+1.73</f>
        <v>17.38</v>
      </c>
      <c r="E42" s="5">
        <v>10.92</v>
      </c>
      <c r="F42" s="5">
        <v>1</v>
      </c>
      <c r="G42" s="5">
        <v>1</v>
      </c>
    </row>
    <row r="43" spans="1:7" x14ac:dyDescent="0.2">
      <c r="A43" s="3" t="s">
        <v>23</v>
      </c>
      <c r="B43" s="3" t="s">
        <v>45</v>
      </c>
      <c r="C43" s="4" t="s">
        <v>46</v>
      </c>
      <c r="D43" s="5">
        <v>0</v>
      </c>
      <c r="E43" s="5">
        <v>6.05</v>
      </c>
      <c r="F43" s="5">
        <v>0</v>
      </c>
      <c r="G43" s="5">
        <v>1</v>
      </c>
    </row>
    <row r="44" spans="1:7" x14ac:dyDescent="0.2">
      <c r="A44" s="3" t="s">
        <v>26</v>
      </c>
      <c r="B44" s="3" t="s">
        <v>47</v>
      </c>
      <c r="C44" s="4" t="s">
        <v>48</v>
      </c>
      <c r="D44" s="5">
        <v>2</v>
      </c>
      <c r="E44" s="5">
        <v>13.95</v>
      </c>
      <c r="F44" s="5">
        <v>1</v>
      </c>
      <c r="G44" s="5">
        <v>0</v>
      </c>
    </row>
    <row r="45" spans="1:7" x14ac:dyDescent="0.2">
      <c r="A45" s="3" t="s">
        <v>29</v>
      </c>
      <c r="B45" s="3" t="s">
        <v>49</v>
      </c>
      <c r="C45" s="4" t="s">
        <v>50</v>
      </c>
      <c r="D45" s="5">
        <v>2</v>
      </c>
      <c r="E45" s="5">
        <v>15.45</v>
      </c>
      <c r="F45" s="5">
        <v>0</v>
      </c>
      <c r="G45" s="5">
        <v>0</v>
      </c>
    </row>
    <row r="46" spans="1:7" x14ac:dyDescent="0.2">
      <c r="A46" s="3" t="s">
        <v>84</v>
      </c>
      <c r="B46" s="3" t="s">
        <v>51</v>
      </c>
      <c r="C46" s="4" t="s">
        <v>52</v>
      </c>
      <c r="D46" s="6">
        <v>0</v>
      </c>
      <c r="E46" s="6">
        <f>33+19.95</f>
        <v>52.95</v>
      </c>
      <c r="F46" s="6">
        <v>0</v>
      </c>
      <c r="G46" s="6">
        <v>2</v>
      </c>
    </row>
    <row r="47" spans="1:7" x14ac:dyDescent="0.2">
      <c r="A47" s="3" t="s">
        <v>85</v>
      </c>
      <c r="B47" s="3" t="s">
        <v>53</v>
      </c>
      <c r="C47" s="4" t="s">
        <v>54</v>
      </c>
      <c r="D47" s="5">
        <v>0</v>
      </c>
      <c r="E47" s="5">
        <f>6.85+7</f>
        <v>13.85</v>
      </c>
      <c r="F47" s="5">
        <v>0</v>
      </c>
      <c r="G47" s="5">
        <v>2</v>
      </c>
    </row>
    <row r="48" spans="1:7" x14ac:dyDescent="0.2">
      <c r="A48" s="3" t="s">
        <v>86</v>
      </c>
      <c r="B48" s="3" t="s">
        <v>55</v>
      </c>
      <c r="C48" s="4" t="s">
        <v>56</v>
      </c>
      <c r="D48" s="5">
        <v>0</v>
      </c>
      <c r="E48" s="5">
        <f>4.15+18.5+5.45+7.5</f>
        <v>35.599999999999994</v>
      </c>
      <c r="F48" s="5">
        <v>0</v>
      </c>
      <c r="G48" s="5">
        <v>4</v>
      </c>
    </row>
    <row r="49" spans="1:8" x14ac:dyDescent="0.2">
      <c r="A49" s="3" t="s">
        <v>87</v>
      </c>
      <c r="B49" s="3" t="s">
        <v>57</v>
      </c>
      <c r="C49" s="4" t="s">
        <v>58</v>
      </c>
      <c r="D49" s="5">
        <v>0</v>
      </c>
      <c r="E49" s="5">
        <v>6.25</v>
      </c>
      <c r="F49" s="5">
        <v>0</v>
      </c>
      <c r="G49" s="5">
        <v>1</v>
      </c>
    </row>
    <row r="50" spans="1:8" x14ac:dyDescent="0.2">
      <c r="A50" s="3" t="s">
        <v>32</v>
      </c>
      <c r="B50" s="3" t="s">
        <v>59</v>
      </c>
      <c r="C50" s="4" t="s">
        <v>60</v>
      </c>
      <c r="D50" s="5">
        <v>0</v>
      </c>
      <c r="E50" s="5">
        <f>0.9+9.25</f>
        <v>10.15</v>
      </c>
      <c r="F50" s="5">
        <v>0</v>
      </c>
      <c r="G50" s="5">
        <v>2</v>
      </c>
    </row>
    <row r="51" spans="1:8" x14ac:dyDescent="0.2">
      <c r="A51" s="3" t="s">
        <v>35</v>
      </c>
      <c r="B51" s="3" t="s">
        <v>61</v>
      </c>
      <c r="C51" s="4" t="s">
        <v>62</v>
      </c>
      <c r="D51" s="5">
        <v>0</v>
      </c>
      <c r="E51" s="5">
        <v>4.75</v>
      </c>
      <c r="F51" s="5">
        <v>0</v>
      </c>
      <c r="G51" s="5">
        <v>1</v>
      </c>
    </row>
    <row r="52" spans="1:8" x14ac:dyDescent="0.2">
      <c r="A52" s="3" t="s">
        <v>38</v>
      </c>
      <c r="B52" s="3" t="s">
        <v>63</v>
      </c>
      <c r="C52" s="4" t="s">
        <v>48</v>
      </c>
      <c r="D52" s="5">
        <v>3.55</v>
      </c>
      <c r="E52" s="5">
        <f>27.05+3.15</f>
        <v>30.2</v>
      </c>
      <c r="F52" s="5">
        <v>0</v>
      </c>
      <c r="G52" s="5">
        <v>1</v>
      </c>
    </row>
    <row r="53" spans="1:8" x14ac:dyDescent="0.2">
      <c r="A53" s="12"/>
      <c r="B53" s="13"/>
      <c r="C53" s="24" t="s">
        <v>114</v>
      </c>
      <c r="D53" s="5">
        <f>SUM(D33:D52)</f>
        <v>34.08</v>
      </c>
      <c r="E53" s="5">
        <f t="shared" ref="E53:G53" si="1">SUM(E33:E52)</f>
        <v>466.38999999999993</v>
      </c>
      <c r="F53" s="5">
        <f t="shared" si="1"/>
        <v>4</v>
      </c>
      <c r="G53" s="5">
        <f t="shared" si="1"/>
        <v>30</v>
      </c>
      <c r="H53" s="10"/>
    </row>
    <row r="54" spans="1:8" s="11" customFormat="1" x14ac:dyDescent="0.2">
      <c r="A54" s="12"/>
      <c r="B54" s="13"/>
      <c r="C54" s="23"/>
      <c r="D54" s="22">
        <f>D53+E53</f>
        <v>500.46999999999991</v>
      </c>
      <c r="E54" s="22"/>
      <c r="F54" s="22">
        <f>F53+G53</f>
        <v>34</v>
      </c>
      <c r="G54" s="22"/>
    </row>
    <row r="55" spans="1:8" x14ac:dyDescent="0.2">
      <c r="A55" s="12"/>
      <c r="B55" s="13"/>
      <c r="C55" s="14"/>
      <c r="F55" s="11"/>
      <c r="G55" s="11"/>
    </row>
    <row r="56" spans="1:8" x14ac:dyDescent="0.2">
      <c r="A56" s="26" t="s">
        <v>118</v>
      </c>
      <c r="B56" s="26"/>
      <c r="C56" s="26"/>
      <c r="D56" s="26"/>
      <c r="E56" s="26"/>
      <c r="F56" s="26"/>
      <c r="G56" s="26"/>
    </row>
    <row r="57" spans="1:8" x14ac:dyDescent="0.2">
      <c r="A57" s="27" t="s">
        <v>115</v>
      </c>
      <c r="B57" s="28"/>
      <c r="C57" s="28"/>
      <c r="D57" s="28"/>
      <c r="E57" s="28"/>
      <c r="F57" s="28"/>
      <c r="G57" s="29"/>
    </row>
    <row r="58" spans="1:8" x14ac:dyDescent="0.2">
      <c r="A58" s="19" t="s">
        <v>89</v>
      </c>
      <c r="B58" s="19" t="s">
        <v>90</v>
      </c>
      <c r="C58" s="20" t="s">
        <v>91</v>
      </c>
      <c r="D58" s="21" t="s">
        <v>93</v>
      </c>
      <c r="E58" s="21"/>
      <c r="F58" s="21" t="s">
        <v>92</v>
      </c>
      <c r="G58" s="21"/>
    </row>
    <row r="59" spans="1:8" ht="36" x14ac:dyDescent="0.2">
      <c r="A59" s="19"/>
      <c r="B59" s="19"/>
      <c r="C59" s="20"/>
      <c r="D59" s="2" t="s">
        <v>103</v>
      </c>
      <c r="E59" s="15" t="s">
        <v>104</v>
      </c>
      <c r="F59" s="15" t="s">
        <v>105</v>
      </c>
      <c r="G59" s="15" t="s">
        <v>106</v>
      </c>
    </row>
    <row r="60" spans="1:8" x14ac:dyDescent="0.2">
      <c r="A60" s="3" t="s">
        <v>8</v>
      </c>
      <c r="B60" s="8" t="s">
        <v>101</v>
      </c>
      <c r="C60" s="4" t="s">
        <v>100</v>
      </c>
      <c r="D60" s="5">
        <v>52.7</v>
      </c>
      <c r="E60" s="5">
        <v>17.3</v>
      </c>
      <c r="F60" s="5">
        <v>1</v>
      </c>
      <c r="G60" s="5">
        <v>1</v>
      </c>
    </row>
    <row r="61" spans="1:8" ht="24" x14ac:dyDescent="0.2">
      <c r="A61" s="18">
        <v>2</v>
      </c>
      <c r="B61" s="9" t="s">
        <v>94</v>
      </c>
      <c r="C61" s="5" t="s">
        <v>95</v>
      </c>
      <c r="D61" s="5">
        <v>495.28</v>
      </c>
      <c r="E61" s="5">
        <v>0</v>
      </c>
      <c r="F61" s="5">
        <v>20</v>
      </c>
      <c r="G61" s="5">
        <v>0</v>
      </c>
    </row>
    <row r="62" spans="1:8" x14ac:dyDescent="0.2">
      <c r="C62" s="22" t="s">
        <v>102</v>
      </c>
      <c r="D62" s="5">
        <f>SUM(D60:D61)</f>
        <v>547.98</v>
      </c>
      <c r="E62" s="5">
        <f>SUM(E60:E61)</f>
        <v>17.3</v>
      </c>
      <c r="F62" s="5">
        <f t="shared" ref="F62:G62" si="2">SUM(F60:F61)</f>
        <v>21</v>
      </c>
      <c r="G62" s="5">
        <f t="shared" si="2"/>
        <v>1</v>
      </c>
    </row>
    <row r="63" spans="1:8" x14ac:dyDescent="0.2">
      <c r="C63" s="22"/>
      <c r="D63" s="22">
        <f>D62+E62</f>
        <v>565.28</v>
      </c>
      <c r="E63" s="22"/>
      <c r="F63" s="22">
        <f>F62+G62</f>
        <v>22</v>
      </c>
      <c r="G63" s="22"/>
    </row>
    <row r="64" spans="1:8" x14ac:dyDescent="0.2">
      <c r="F64" s="22" t="s">
        <v>107</v>
      </c>
      <c r="G64" s="22"/>
    </row>
    <row r="65" spans="3:7" x14ac:dyDescent="0.2">
      <c r="F65" s="5" t="s">
        <v>108</v>
      </c>
      <c r="G65" s="5">
        <f>F63-7</f>
        <v>15</v>
      </c>
    </row>
    <row r="66" spans="3:7" x14ac:dyDescent="0.2">
      <c r="C66" s="5" t="s">
        <v>110</v>
      </c>
      <c r="D66" s="5" t="s">
        <v>111</v>
      </c>
      <c r="F66" s="5" t="s">
        <v>109</v>
      </c>
      <c r="G66" s="5">
        <v>7</v>
      </c>
    </row>
  </sheetData>
  <mergeCells count="37">
    <mergeCell ref="A1:G1"/>
    <mergeCell ref="A29:G29"/>
    <mergeCell ref="A56:G56"/>
    <mergeCell ref="C62:C63"/>
    <mergeCell ref="C3:C4"/>
    <mergeCell ref="D23:D24"/>
    <mergeCell ref="F23:F24"/>
    <mergeCell ref="G23:G24"/>
    <mergeCell ref="D33:D34"/>
    <mergeCell ref="F33:F34"/>
    <mergeCell ref="G33:G34"/>
    <mergeCell ref="F64:G64"/>
    <mergeCell ref="D63:E63"/>
    <mergeCell ref="F63:G63"/>
    <mergeCell ref="A2:G2"/>
    <mergeCell ref="D3:E3"/>
    <mergeCell ref="F3:G3"/>
    <mergeCell ref="B3:B4"/>
    <mergeCell ref="A3:A4"/>
    <mergeCell ref="A30:G30"/>
    <mergeCell ref="A31:A32"/>
    <mergeCell ref="B31:B32"/>
    <mergeCell ref="C31:C32"/>
    <mergeCell ref="D31:E31"/>
    <mergeCell ref="F31:G31"/>
    <mergeCell ref="A57:G57"/>
    <mergeCell ref="A58:A59"/>
    <mergeCell ref="B58:B59"/>
    <mergeCell ref="C58:C59"/>
    <mergeCell ref="D58:E58"/>
    <mergeCell ref="F58:G58"/>
    <mergeCell ref="D27:E27"/>
    <mergeCell ref="F27:G27"/>
    <mergeCell ref="C26:C27"/>
    <mergeCell ref="D54:E54"/>
    <mergeCell ref="F54:G54"/>
    <mergeCell ref="C53:C5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ZAŁĄCZNIKI 9A 9B 9C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Dżugaj</dc:creator>
  <cp:lastModifiedBy>Ryszard Zieliński</cp:lastModifiedBy>
  <cp:lastPrinted>2016-09-13T06:04:01Z</cp:lastPrinted>
  <dcterms:created xsi:type="dcterms:W3CDTF">2016-06-21T06:57:18Z</dcterms:created>
  <dcterms:modified xsi:type="dcterms:W3CDTF">2016-09-13T08:35:49Z</dcterms:modified>
</cp:coreProperties>
</file>